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3" activeTab="15"/>
  </bookViews>
  <sheets>
    <sheet name="红星村" sheetId="1" r:id="rId1"/>
    <sheet name="周家桥村" sheetId="2" r:id="rId2"/>
    <sheet name="桑树林村" sheetId="3" r:id="rId3"/>
    <sheet name="白石村" sheetId="4" r:id="rId4"/>
    <sheet name="何家堰村" sheetId="5" r:id="rId5"/>
    <sheet name="通济村" sheetId="6" r:id="rId6"/>
    <sheet name="断石桥村" sheetId="7" r:id="rId7"/>
    <sheet name="山溪口村" sheetId="8" r:id="rId8"/>
    <sheet name="响堂村" sheetId="9" r:id="rId9"/>
    <sheet name="排路村" sheetId="10" r:id="rId10"/>
    <sheet name="桃花村" sheetId="11" r:id="rId11"/>
    <sheet name="瓮城村" sheetId="12" r:id="rId12"/>
    <sheet name="金凤村" sheetId="13" r:id="rId13"/>
    <sheet name="竹林村" sheetId="14" r:id="rId14"/>
    <sheet name="Sheet1" sheetId="15" r:id="rId15"/>
    <sheet name="百战村" sheetId="16" r:id="rId16"/>
  </sheets>
  <calcPr calcId="144525"/>
</workbook>
</file>

<file path=xl/sharedStrings.xml><?xml version="1.0" encoding="utf-8"?>
<sst xmlns="http://schemas.openxmlformats.org/spreadsheetml/2006/main" count="1515" uniqueCount="84">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</sst>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7" fillId="2" borderId="8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4" sqref="E4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84" width="9" style="12"/>
  </cols>
  <sheetData>
    <row r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13</v>
      </c>
      <c r="L2" s="14">
        <v>1414.71</v>
      </c>
      <c r="M2" s="14">
        <f t="shared" ref="M2:M12" si="0">L2*K2</f>
        <v>18391.23</v>
      </c>
      <c r="N2" s="16" t="s">
        <v>14</v>
      </c>
    </row>
    <row r="3" ht="40" customHeight="1" spans="1:14">
      <c r="A3" s="5" t="s">
        <v>15</v>
      </c>
      <c r="B3" s="6" t="s">
        <v>16</v>
      </c>
      <c r="C3" s="5">
        <v>0</v>
      </c>
      <c r="D3" s="1">
        <f>C3*2000</f>
        <v>0</v>
      </c>
      <c r="E3" s="1"/>
      <c r="F3" s="2"/>
      <c r="G3" s="2"/>
      <c r="H3" s="7"/>
      <c r="I3" s="17"/>
      <c r="J3" s="14" t="s">
        <v>17</v>
      </c>
      <c r="K3" s="15">
        <v>9</v>
      </c>
      <c r="L3" s="14">
        <v>2510.79</v>
      </c>
      <c r="M3" s="14">
        <f t="shared" si="0"/>
        <v>22597.11</v>
      </c>
      <c r="N3" s="14"/>
    </row>
    <row r="4" ht="40" customHeight="1" spans="1:14">
      <c r="A4" s="5"/>
      <c r="B4" s="6" t="s">
        <v>18</v>
      </c>
      <c r="C4" s="5">
        <v>144</v>
      </c>
      <c r="D4" s="1">
        <f>C4*2000</f>
        <v>288000</v>
      </c>
      <c r="E4" s="1">
        <f>$M$13-D4</f>
        <v>34665.84</v>
      </c>
      <c r="F4" s="2"/>
      <c r="G4" s="2"/>
      <c r="H4" s="7">
        <v>2</v>
      </c>
      <c r="I4" s="17" t="s">
        <v>19</v>
      </c>
      <c r="J4" s="14" t="s">
        <v>20</v>
      </c>
      <c r="K4" s="15">
        <v>3</v>
      </c>
      <c r="L4" s="14">
        <v>5489.3</v>
      </c>
      <c r="M4" s="14">
        <f t="shared" si="0"/>
        <v>16467.9</v>
      </c>
      <c r="N4" s="14" t="s">
        <v>14</v>
      </c>
    </row>
    <row r="5" ht="40" customHeight="1" spans="1:14">
      <c r="A5" s="5"/>
      <c r="B5" s="6" t="s">
        <v>21</v>
      </c>
      <c r="C5" s="5">
        <v>201</v>
      </c>
      <c r="D5" s="1">
        <f t="shared" ref="D4:D41" si="1">C5*2000</f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144</v>
      </c>
      <c r="L5" s="14">
        <v>286</v>
      </c>
      <c r="M5" s="14">
        <f t="shared" si="0"/>
        <v>41184</v>
      </c>
      <c r="N5" s="14" t="s">
        <v>14</v>
      </c>
    </row>
    <row r="6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720</v>
      </c>
      <c r="L6" s="14">
        <v>36</v>
      </c>
      <c r="M6" s="14">
        <f t="shared" si="0"/>
        <v>25920</v>
      </c>
      <c r="N6" s="14" t="s">
        <v>14</v>
      </c>
    </row>
    <row r="7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460</v>
      </c>
      <c r="L7" s="14">
        <v>58</v>
      </c>
      <c r="M7" s="14">
        <f t="shared" si="0"/>
        <v>26680</v>
      </c>
      <c r="N7" s="14" t="s">
        <v>14</v>
      </c>
    </row>
    <row r="8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66</v>
      </c>
      <c r="L8" s="14">
        <v>1383.8</v>
      </c>
      <c r="M8" s="14">
        <f t="shared" si="0"/>
        <v>91330.8</v>
      </c>
      <c r="N8" s="14" t="s">
        <v>14</v>
      </c>
    </row>
    <row r="9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22</v>
      </c>
      <c r="L9" s="14">
        <v>1887.6</v>
      </c>
      <c r="M9" s="14">
        <f t="shared" si="0"/>
        <v>41527.2</v>
      </c>
      <c r="N9" s="14" t="s">
        <v>14</v>
      </c>
    </row>
    <row r="10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6</v>
      </c>
      <c r="L10" s="14">
        <v>2413.4</v>
      </c>
      <c r="M10" s="14">
        <f t="shared" si="0"/>
        <v>14480.4</v>
      </c>
      <c r="N10" s="14" t="s">
        <v>14</v>
      </c>
    </row>
    <row r="1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4</v>
      </c>
      <c r="L11" s="14">
        <v>2901.8</v>
      </c>
      <c r="M11" s="14">
        <f t="shared" si="0"/>
        <v>11607.2</v>
      </c>
      <c r="N11" s="14" t="s">
        <v>14</v>
      </c>
      <c r="P11" s="12">
        <f>K11*4+K10*3+K9*2+K8</f>
        <v>144</v>
      </c>
    </row>
    <row r="12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78</v>
      </c>
      <c r="L12" s="14">
        <v>160</v>
      </c>
      <c r="M12" s="14">
        <f t="shared" si="0"/>
        <v>12480</v>
      </c>
      <c r="N12" s="14" t="s">
        <v>14</v>
      </c>
    </row>
    <row r="13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322665.84</v>
      </c>
      <c r="N13" s="14" t="s">
        <v>14</v>
      </c>
    </row>
    <row r="14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13" sqref="E13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15</v>
      </c>
      <c r="L2" s="14">
        <v>1414.71</v>
      </c>
      <c r="M2" s="14">
        <f t="shared" ref="M2:M12" si="0">L2*K2</f>
        <v>21220.65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11</v>
      </c>
      <c r="L3" s="14">
        <v>2510.79</v>
      </c>
      <c r="M3" s="14">
        <f t="shared" si="0"/>
        <v>27618.69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2</v>
      </c>
      <c r="L4" s="14">
        <v>5489.3</v>
      </c>
      <c r="M4" s="14">
        <f t="shared" si="0"/>
        <v>10978.6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109</v>
      </c>
      <c r="L5" s="14">
        <v>286</v>
      </c>
      <c r="M5" s="14">
        <f t="shared" si="0"/>
        <v>31174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545</v>
      </c>
      <c r="L6" s="14">
        <v>36</v>
      </c>
      <c r="M6" s="14">
        <f t="shared" si="0"/>
        <v>19620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330</v>
      </c>
      <c r="L7" s="14">
        <v>58</v>
      </c>
      <c r="M7" s="14">
        <f t="shared" si="0"/>
        <v>19140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51</v>
      </c>
      <c r="L8" s="14">
        <v>1383.8</v>
      </c>
      <c r="M8" s="14">
        <f t="shared" si="0"/>
        <v>70573.8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18</v>
      </c>
      <c r="L9" s="14">
        <v>1887.6</v>
      </c>
      <c r="M9" s="14">
        <f t="shared" si="0"/>
        <v>33976.8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6</v>
      </c>
      <c r="L10" s="14">
        <v>2413.4</v>
      </c>
      <c r="M10" s="14">
        <f t="shared" si="0"/>
        <v>14480.4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1</v>
      </c>
      <c r="L11" s="14">
        <v>2901.8</v>
      </c>
      <c r="M11" s="14">
        <f t="shared" si="0"/>
        <v>2901.8</v>
      </c>
      <c r="N11" s="14" t="s">
        <v>14</v>
      </c>
      <c r="P11" s="12">
        <f>K11*4+K10*3+K9*2+K8</f>
        <v>109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58</v>
      </c>
      <c r="L12" s="14">
        <v>160</v>
      </c>
      <c r="M12" s="14">
        <f t="shared" si="0"/>
        <v>9280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>
        <f>$M$13-D13</f>
        <v>42964.74</v>
      </c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260964.74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14" sqref="E14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10</v>
      </c>
      <c r="L2" s="14">
        <v>1414.71</v>
      </c>
      <c r="M2" s="14">
        <f t="shared" ref="M2:M12" si="0">L2*K2</f>
        <v>14147.1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13</v>
      </c>
      <c r="L3" s="14">
        <v>2510.79</v>
      </c>
      <c r="M3" s="14">
        <f t="shared" si="0"/>
        <v>32640.27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4</v>
      </c>
      <c r="L4" s="14">
        <v>5489.3</v>
      </c>
      <c r="M4" s="14">
        <f t="shared" si="0"/>
        <v>21957.2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160</v>
      </c>
      <c r="L5" s="14">
        <v>286</v>
      </c>
      <c r="M5" s="14">
        <f t="shared" si="0"/>
        <v>45760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800</v>
      </c>
      <c r="L6" s="14">
        <v>36</v>
      </c>
      <c r="M6" s="14">
        <f t="shared" si="0"/>
        <v>28800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570</v>
      </c>
      <c r="L7" s="14">
        <v>58</v>
      </c>
      <c r="M7" s="14">
        <f t="shared" si="0"/>
        <v>33060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65</v>
      </c>
      <c r="L8" s="14">
        <v>1383.8</v>
      </c>
      <c r="M8" s="14">
        <f t="shared" si="0"/>
        <v>89947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24</v>
      </c>
      <c r="L9" s="14">
        <v>1887.6</v>
      </c>
      <c r="M9" s="14">
        <f t="shared" si="0"/>
        <v>45302.4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9</v>
      </c>
      <c r="L10" s="14">
        <v>2413.4</v>
      </c>
      <c r="M10" s="14">
        <f t="shared" si="0"/>
        <v>21720.6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5</v>
      </c>
      <c r="L11" s="14">
        <v>2901.8</v>
      </c>
      <c r="M11" s="14">
        <f t="shared" si="0"/>
        <v>14509</v>
      </c>
      <c r="N11" s="14" t="s">
        <v>14</v>
      </c>
      <c r="P11" s="12">
        <f>K11*4+K10*3+K9*2+K8</f>
        <v>160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95</v>
      </c>
      <c r="L12" s="14">
        <v>160</v>
      </c>
      <c r="M12" s="14">
        <f t="shared" si="0"/>
        <v>15200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363043.57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>
        <f>$M$13-D14</f>
        <v>43043.5699999999</v>
      </c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15" sqref="E15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13</v>
      </c>
      <c r="L2" s="14">
        <v>1414.71</v>
      </c>
      <c r="M2" s="14">
        <f t="shared" ref="M2:M12" si="0">L2*K2</f>
        <v>18391.23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9</v>
      </c>
      <c r="L3" s="14">
        <v>2510.79</v>
      </c>
      <c r="M3" s="14">
        <f t="shared" si="0"/>
        <v>22597.11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3</v>
      </c>
      <c r="L4" s="14">
        <v>5489.3</v>
      </c>
      <c r="M4" s="14">
        <f t="shared" si="0"/>
        <v>16467.9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137</v>
      </c>
      <c r="L5" s="14">
        <v>286</v>
      </c>
      <c r="M5" s="14">
        <f t="shared" si="0"/>
        <v>39182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685</v>
      </c>
      <c r="L6" s="14">
        <v>36</v>
      </c>
      <c r="M6" s="14">
        <f t="shared" si="0"/>
        <v>24660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410</v>
      </c>
      <c r="L7" s="14">
        <v>58</v>
      </c>
      <c r="M7" s="14">
        <f t="shared" si="0"/>
        <v>23780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66</v>
      </c>
      <c r="L8" s="14">
        <v>1383.8</v>
      </c>
      <c r="M8" s="14">
        <f t="shared" si="0"/>
        <v>91330.8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22</v>
      </c>
      <c r="L9" s="14">
        <v>1887.6</v>
      </c>
      <c r="M9" s="14">
        <f t="shared" si="0"/>
        <v>41527.2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5</v>
      </c>
      <c r="L10" s="14">
        <v>2413.4</v>
      </c>
      <c r="M10" s="14">
        <f t="shared" si="0"/>
        <v>12067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3</v>
      </c>
      <c r="L11" s="14">
        <v>2901.8</v>
      </c>
      <c r="M11" s="14">
        <f t="shared" si="0"/>
        <v>8705.4</v>
      </c>
      <c r="N11" s="14" t="s">
        <v>14</v>
      </c>
      <c r="P11" s="12">
        <f>K11*4+K10*3+K9*2+K8</f>
        <v>137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71</v>
      </c>
      <c r="L12" s="14">
        <v>160</v>
      </c>
      <c r="M12" s="14">
        <f t="shared" si="0"/>
        <v>11360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310068.64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>
        <f>$M$13-D15</f>
        <v>36068.64</v>
      </c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16" sqref="E16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15</v>
      </c>
      <c r="L2" s="14">
        <v>1414.71</v>
      </c>
      <c r="M2" s="14">
        <f t="shared" ref="M2:M12" si="0">L2*K2</f>
        <v>21220.65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12</v>
      </c>
      <c r="L3" s="14">
        <v>2510.79</v>
      </c>
      <c r="M3" s="14">
        <f t="shared" si="0"/>
        <v>30129.48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4</v>
      </c>
      <c r="L4" s="14">
        <v>5489.3</v>
      </c>
      <c r="M4" s="14">
        <f t="shared" si="0"/>
        <v>21957.2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210</v>
      </c>
      <c r="L5" s="14">
        <v>286</v>
      </c>
      <c r="M5" s="14">
        <f t="shared" si="0"/>
        <v>60060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1050</v>
      </c>
      <c r="L6" s="14">
        <v>36</v>
      </c>
      <c r="M6" s="14">
        <f t="shared" si="0"/>
        <v>37800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700</v>
      </c>
      <c r="L7" s="14">
        <v>58</v>
      </c>
      <c r="M7" s="14">
        <f t="shared" si="0"/>
        <v>40600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91</v>
      </c>
      <c r="L8" s="14">
        <v>1383.8</v>
      </c>
      <c r="M8" s="14">
        <f t="shared" si="0"/>
        <v>125925.8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34</v>
      </c>
      <c r="L9" s="14">
        <v>1887.6</v>
      </c>
      <c r="M9" s="14">
        <f t="shared" si="0"/>
        <v>64178.4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9</v>
      </c>
      <c r="L10" s="14">
        <v>2413.4</v>
      </c>
      <c r="M10" s="14">
        <f t="shared" si="0"/>
        <v>21720.6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6</v>
      </c>
      <c r="L11" s="14">
        <v>2901.8</v>
      </c>
      <c r="M11" s="14">
        <f t="shared" si="0"/>
        <v>17410.8</v>
      </c>
      <c r="N11" s="14" t="s">
        <v>14</v>
      </c>
      <c r="P11" s="12">
        <f>K11*4+K10*3+K9*2+K8</f>
        <v>210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119</v>
      </c>
      <c r="L12" s="14">
        <v>160</v>
      </c>
      <c r="M12" s="14">
        <f t="shared" si="0"/>
        <v>19040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460042.93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>
        <f>$M$13-D16</f>
        <v>40042.93</v>
      </c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17" sqref="E17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9</v>
      </c>
      <c r="L2" s="14">
        <v>1414.71</v>
      </c>
      <c r="M2" s="14">
        <f t="shared" ref="M2:M12" si="0">L2*K2</f>
        <v>12732.39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12</v>
      </c>
      <c r="L3" s="14">
        <v>2510.79</v>
      </c>
      <c r="M3" s="14">
        <f t="shared" si="0"/>
        <v>30129.48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4</v>
      </c>
      <c r="L4" s="14">
        <v>5489.3</v>
      </c>
      <c r="M4" s="14">
        <f t="shared" si="0"/>
        <v>21957.2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164</v>
      </c>
      <c r="L5" s="14">
        <v>286</v>
      </c>
      <c r="M5" s="14">
        <f t="shared" si="0"/>
        <v>46904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820</v>
      </c>
      <c r="L6" s="14">
        <v>36</v>
      </c>
      <c r="M6" s="14">
        <f t="shared" si="0"/>
        <v>29520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480</v>
      </c>
      <c r="L7" s="14">
        <v>58</v>
      </c>
      <c r="M7" s="14">
        <f t="shared" si="0"/>
        <v>27840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79</v>
      </c>
      <c r="L8" s="14">
        <v>1383.8</v>
      </c>
      <c r="M8" s="14">
        <f t="shared" si="0"/>
        <v>109320.2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29</v>
      </c>
      <c r="L9" s="14">
        <v>1887.6</v>
      </c>
      <c r="M9" s="14">
        <f t="shared" si="0"/>
        <v>54740.4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5</v>
      </c>
      <c r="L10" s="14">
        <v>2413.4</v>
      </c>
      <c r="M10" s="14">
        <f t="shared" si="0"/>
        <v>12067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3</v>
      </c>
      <c r="L11" s="14">
        <v>2901.8</v>
      </c>
      <c r="M11" s="14">
        <f t="shared" si="0"/>
        <v>8705.4</v>
      </c>
      <c r="N11" s="14" t="s">
        <v>14</v>
      </c>
      <c r="P11" s="12">
        <f>K11*4+K10*3+K9*2+K8</f>
        <v>164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85</v>
      </c>
      <c r="L12" s="14">
        <v>160</v>
      </c>
      <c r="M12" s="14">
        <f t="shared" si="0"/>
        <v>13600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367516.07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>
        <f>$M$13-D17</f>
        <v>39516.0700000001</v>
      </c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1"/>
  <sheetViews>
    <sheetView tabSelected="1" workbookViewId="0">
      <selection activeCell="H1" sqref="H1:N13"/>
    </sheetView>
  </sheetViews>
  <sheetFormatPr defaultColWidth="9" defaultRowHeight="13.5"/>
  <cols>
    <col min="5" max="5" width="9.25"/>
  </cols>
  <sheetData>
    <row r="1" ht="24.75" spans="1:20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  <c r="O1" s="12"/>
      <c r="P1" s="12"/>
      <c r="Q1" s="12"/>
      <c r="R1" s="12"/>
      <c r="S1" s="12"/>
      <c r="T1" s="12"/>
    </row>
    <row r="2" ht="24.75" spans="1:20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14</v>
      </c>
      <c r="L2" s="14">
        <v>1414.71</v>
      </c>
      <c r="M2" s="14">
        <f t="shared" ref="M2:M12" si="0">L2*K2</f>
        <v>19805.94</v>
      </c>
      <c r="N2" s="16" t="s">
        <v>14</v>
      </c>
      <c r="O2" s="12"/>
      <c r="P2" s="12"/>
      <c r="Q2" s="12"/>
      <c r="R2" s="12"/>
      <c r="S2" s="12"/>
      <c r="T2" s="12"/>
    </row>
    <row r="3" ht="24.75" spans="1:20">
      <c r="A3" s="5" t="s">
        <v>15</v>
      </c>
      <c r="B3" s="6" t="s">
        <v>16</v>
      </c>
      <c r="C3" s="5">
        <v>80</v>
      </c>
      <c r="D3" s="1">
        <f t="shared" ref="D3:D41" si="1">C3*2000</f>
        <v>160000</v>
      </c>
      <c r="E3" s="1">
        <f>M13-D3</f>
        <v>40335.45</v>
      </c>
      <c r="F3" s="2"/>
      <c r="G3" s="2"/>
      <c r="H3" s="7"/>
      <c r="I3" s="17"/>
      <c r="J3" s="14" t="s">
        <v>17</v>
      </c>
      <c r="K3" s="15">
        <v>9</v>
      </c>
      <c r="L3" s="14">
        <v>2510.79</v>
      </c>
      <c r="M3" s="14">
        <f t="shared" si="0"/>
        <v>22597.11</v>
      </c>
      <c r="N3" s="14"/>
      <c r="O3" s="12"/>
      <c r="P3" s="12"/>
      <c r="Q3" s="12"/>
      <c r="R3" s="12"/>
      <c r="S3" s="12"/>
      <c r="T3" s="12"/>
    </row>
    <row r="4" ht="48.75" spans="1:20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2</v>
      </c>
      <c r="L4" s="14">
        <v>5489.3</v>
      </c>
      <c r="M4" s="14">
        <f t="shared" si="0"/>
        <v>10978.6</v>
      </c>
      <c r="N4" s="14" t="s">
        <v>14</v>
      </c>
      <c r="O4" s="12"/>
      <c r="P4" s="12"/>
      <c r="Q4" s="12"/>
      <c r="R4" s="12"/>
      <c r="S4" s="12"/>
      <c r="T4" s="12"/>
    </row>
    <row r="5" ht="48.75" spans="1:20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80</v>
      </c>
      <c r="L5" s="14">
        <v>286</v>
      </c>
      <c r="M5" s="14">
        <f t="shared" si="0"/>
        <v>22880</v>
      </c>
      <c r="N5" s="14" t="s">
        <v>14</v>
      </c>
      <c r="O5" s="12"/>
      <c r="P5" s="12"/>
      <c r="Q5" s="12"/>
      <c r="R5" s="12"/>
      <c r="S5" s="12"/>
      <c r="T5" s="12"/>
    </row>
    <row r="6" ht="48.75" spans="1:20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400</v>
      </c>
      <c r="L6" s="14">
        <v>36</v>
      </c>
      <c r="M6" s="14">
        <f t="shared" si="0"/>
        <v>14400</v>
      </c>
      <c r="N6" s="14" t="s">
        <v>14</v>
      </c>
      <c r="O6" s="12"/>
      <c r="P6" s="12"/>
      <c r="Q6" s="12"/>
      <c r="R6" s="12"/>
      <c r="S6" s="12"/>
      <c r="T6" s="12"/>
    </row>
    <row r="7" ht="48.75" spans="1:20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300</v>
      </c>
      <c r="L7" s="14">
        <v>58</v>
      </c>
      <c r="M7" s="14">
        <f t="shared" si="0"/>
        <v>17400</v>
      </c>
      <c r="N7" s="14" t="s">
        <v>14</v>
      </c>
      <c r="O7" s="12"/>
      <c r="P7" s="12"/>
      <c r="Q7" s="12"/>
      <c r="R7" s="12"/>
      <c r="S7" s="12"/>
      <c r="T7" s="12"/>
    </row>
    <row r="8" ht="48.75" spans="1:20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31</v>
      </c>
      <c r="L8" s="14">
        <v>1383.8</v>
      </c>
      <c r="M8" s="14">
        <f t="shared" si="0"/>
        <v>42897.8</v>
      </c>
      <c r="N8" s="14" t="s">
        <v>14</v>
      </c>
      <c r="O8" s="12"/>
      <c r="P8" s="12"/>
      <c r="Q8" s="12"/>
      <c r="R8" s="12"/>
      <c r="S8" s="12"/>
      <c r="T8" s="12"/>
    </row>
    <row r="9" ht="48.75" spans="1:20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11</v>
      </c>
      <c r="L9" s="14">
        <v>1887.6</v>
      </c>
      <c r="M9" s="14">
        <f t="shared" si="0"/>
        <v>20763.6</v>
      </c>
      <c r="N9" s="14" t="s">
        <v>14</v>
      </c>
      <c r="O9" s="12"/>
      <c r="P9" s="12"/>
      <c r="Q9" s="12"/>
      <c r="R9" s="12"/>
      <c r="S9" s="12"/>
      <c r="T9" s="12"/>
    </row>
    <row r="10" ht="48.75" spans="1:20">
      <c r="A10" s="5"/>
      <c r="B10" s="6" t="s">
        <v>34</v>
      </c>
      <c r="C10" s="5">
        <v>220</v>
      </c>
      <c r="D10" s="1">
        <f t="shared" si="1"/>
        <v>440000</v>
      </c>
      <c r="E10" s="1">
        <f>$M$13-D10</f>
        <v>-239664.55</v>
      </c>
      <c r="F10" s="2"/>
      <c r="G10" s="2"/>
      <c r="H10" s="7">
        <v>8</v>
      </c>
      <c r="I10" s="17" t="s">
        <v>35</v>
      </c>
      <c r="J10" s="14" t="s">
        <v>31</v>
      </c>
      <c r="K10" s="15">
        <v>5</v>
      </c>
      <c r="L10" s="14">
        <v>2413.4</v>
      </c>
      <c r="M10" s="14">
        <f t="shared" si="0"/>
        <v>12067</v>
      </c>
      <c r="N10" s="14" t="s">
        <v>14</v>
      </c>
      <c r="O10" s="12"/>
      <c r="P10" s="12"/>
      <c r="Q10" s="12"/>
      <c r="R10" s="12"/>
      <c r="S10" s="12"/>
      <c r="T10" s="12"/>
    </row>
    <row r="11" ht="48.75" spans="1:20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3</v>
      </c>
      <c r="L11" s="14">
        <v>2901.8</v>
      </c>
      <c r="M11" s="14">
        <f t="shared" si="0"/>
        <v>8705.4</v>
      </c>
      <c r="N11" s="14" t="s">
        <v>14</v>
      </c>
      <c r="O11" s="12"/>
      <c r="P11" s="12">
        <f>K11*4+K10*3+K9*2+K8</f>
        <v>80</v>
      </c>
      <c r="Q11" s="12"/>
      <c r="R11" s="12"/>
      <c r="S11" s="12"/>
      <c r="T11" s="12"/>
    </row>
    <row r="12" ht="48.75" spans="1:20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49</v>
      </c>
      <c r="L12" s="14">
        <v>160</v>
      </c>
      <c r="M12" s="14">
        <f t="shared" si="0"/>
        <v>7840</v>
      </c>
      <c r="N12" s="14" t="s">
        <v>14</v>
      </c>
      <c r="O12" s="12"/>
      <c r="P12" s="12"/>
      <c r="Q12" s="12"/>
      <c r="R12" s="12"/>
      <c r="S12" s="12"/>
      <c r="T12" s="12"/>
    </row>
    <row r="13" ht="48.75" spans="1:20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200335.45</v>
      </c>
      <c r="N13" s="14" t="s">
        <v>14</v>
      </c>
      <c r="O13" s="12"/>
      <c r="P13" s="12"/>
      <c r="Q13" s="12"/>
      <c r="R13" s="12"/>
      <c r="S13" s="12"/>
      <c r="T13" s="12"/>
    </row>
    <row r="14" spans="1:20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  <c r="O14" s="12"/>
      <c r="P14" s="12"/>
      <c r="Q14" s="12"/>
      <c r="R14" s="12"/>
      <c r="S14" s="12"/>
      <c r="T14" s="12"/>
    </row>
    <row r="15" spans="1:20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  <c r="O15" s="12"/>
      <c r="P15" s="12"/>
      <c r="Q15" s="12"/>
      <c r="R15" s="12"/>
      <c r="S15" s="12"/>
      <c r="T15" s="12"/>
    </row>
    <row r="16" spans="1:20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  <c r="O16" s="12"/>
      <c r="P16" s="12"/>
      <c r="Q16" s="12"/>
      <c r="R16" s="12"/>
      <c r="S16" s="12"/>
      <c r="T16" s="12"/>
    </row>
    <row r="17" spans="1:20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  <c r="O17" s="12"/>
      <c r="P17" s="12"/>
      <c r="Q17" s="12"/>
      <c r="R17" s="12"/>
      <c r="S17" s="12"/>
      <c r="T17" s="12"/>
    </row>
    <row r="18" spans="1:20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  <c r="O18" s="12"/>
      <c r="P18" s="12"/>
      <c r="Q18" s="12"/>
      <c r="R18" s="12"/>
      <c r="S18" s="12"/>
      <c r="T18" s="12"/>
    </row>
    <row r="19" spans="1:20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  <c r="P19" s="12"/>
      <c r="Q19" s="12"/>
      <c r="R19" s="12"/>
      <c r="S19" s="12"/>
      <c r="T19" s="12"/>
    </row>
    <row r="20" spans="1:20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  <c r="P20" s="12"/>
      <c r="Q20" s="12"/>
      <c r="R20" s="12"/>
      <c r="S20" s="12"/>
      <c r="T20" s="12"/>
    </row>
    <row r="21" spans="1:20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  <c r="P21" s="12"/>
      <c r="Q21" s="12"/>
      <c r="R21" s="12"/>
      <c r="S21" s="12"/>
      <c r="T21" s="12"/>
    </row>
    <row r="22" spans="1:20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  <c r="P22" s="12"/>
      <c r="Q22" s="12"/>
      <c r="R22" s="12"/>
      <c r="S22" s="12"/>
      <c r="T22" s="12"/>
    </row>
    <row r="23" spans="1:20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  <c r="P23" s="12"/>
      <c r="Q23" s="12"/>
      <c r="R23" s="12"/>
      <c r="S23" s="12"/>
      <c r="T23" s="12"/>
    </row>
    <row r="24" spans="1:20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  <c r="P24" s="12"/>
      <c r="Q24" s="12"/>
      <c r="R24" s="12"/>
      <c r="S24" s="12"/>
      <c r="T24" s="12"/>
    </row>
    <row r="25" spans="1:20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  <c r="P25" s="12"/>
      <c r="Q25" s="12"/>
      <c r="R25" s="12"/>
      <c r="S25" s="12"/>
      <c r="T25" s="12"/>
    </row>
    <row r="26" spans="1:20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  <c r="P26" s="12"/>
      <c r="Q26" s="12"/>
      <c r="R26" s="12"/>
      <c r="S26" s="12"/>
      <c r="T26" s="12"/>
    </row>
    <row r="27" spans="1:20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  <c r="P27" s="12"/>
      <c r="Q27" s="12"/>
      <c r="R27" s="12"/>
      <c r="S27" s="12"/>
      <c r="T27" s="12"/>
    </row>
    <row r="28" spans="1:20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  <c r="P28" s="12"/>
      <c r="Q28" s="12"/>
      <c r="R28" s="12"/>
      <c r="S28" s="12"/>
      <c r="T28" s="12"/>
    </row>
    <row r="29" spans="1:20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  <c r="P29" s="12"/>
      <c r="Q29" s="12"/>
      <c r="R29" s="12"/>
      <c r="S29" s="12"/>
      <c r="T29" s="12"/>
    </row>
    <row r="30" ht="24" spans="1:20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  <c r="P30" s="12"/>
      <c r="Q30" s="12"/>
      <c r="R30" s="12"/>
      <c r="S30" s="12"/>
      <c r="T30" s="12"/>
    </row>
    <row r="31" spans="1:20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  <c r="P31" s="12"/>
      <c r="Q31" s="12"/>
      <c r="R31" s="12"/>
      <c r="S31" s="12"/>
      <c r="T31" s="12"/>
    </row>
    <row r="32" spans="1:20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  <c r="P32" s="12"/>
      <c r="Q32" s="12"/>
      <c r="R32" s="12"/>
      <c r="S32" s="12"/>
      <c r="T32" s="12"/>
    </row>
    <row r="33" spans="1:20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  <c r="P33" s="12"/>
      <c r="Q33" s="12"/>
      <c r="R33" s="12"/>
      <c r="S33" s="12"/>
      <c r="T33" s="12"/>
    </row>
    <row r="34" spans="1:20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  <c r="P34" s="12"/>
      <c r="Q34" s="12"/>
      <c r="R34" s="12"/>
      <c r="S34" s="12"/>
      <c r="T34" s="12"/>
    </row>
    <row r="35" spans="1:20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  <c r="P35" s="12"/>
      <c r="Q35" s="12"/>
      <c r="R35" s="12"/>
      <c r="S35" s="12"/>
      <c r="T35" s="12"/>
    </row>
    <row r="36" spans="1:20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  <c r="P36" s="12"/>
      <c r="Q36" s="12"/>
      <c r="R36" s="12"/>
      <c r="S36" s="12"/>
      <c r="T36" s="12"/>
    </row>
    <row r="37" spans="1:20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  <c r="O37" s="12"/>
      <c r="P37" s="12"/>
      <c r="Q37" s="12"/>
      <c r="R37" s="12"/>
      <c r="S37" s="12"/>
      <c r="T37" s="12"/>
    </row>
    <row r="38" spans="1:20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  <c r="O38" s="12"/>
      <c r="P38" s="12"/>
      <c r="Q38" s="12"/>
      <c r="R38" s="12"/>
      <c r="S38" s="12"/>
      <c r="T38" s="12"/>
    </row>
    <row r="39" spans="1:20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  <c r="O39" s="12"/>
      <c r="P39" s="12"/>
      <c r="Q39" s="12"/>
      <c r="R39" s="12"/>
      <c r="S39" s="12"/>
      <c r="T39" s="12"/>
    </row>
    <row r="40" spans="1:20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  <c r="O40" s="12"/>
      <c r="P40" s="12"/>
      <c r="Q40" s="12"/>
      <c r="R40" s="12"/>
      <c r="S40" s="12"/>
      <c r="T40" s="12"/>
    </row>
    <row r="41" spans="1:20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  <c r="O41" s="12"/>
      <c r="P41" s="12"/>
      <c r="Q41" s="12"/>
      <c r="R41" s="12"/>
      <c r="S41" s="12"/>
      <c r="T41" s="1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5" sqref="E5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8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15</v>
      </c>
      <c r="L2" s="14">
        <v>1414.71</v>
      </c>
      <c r="M2" s="14">
        <f t="shared" ref="M2:M12" si="0">L2*K2</f>
        <v>21220.65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13</v>
      </c>
      <c r="L3" s="14">
        <v>2510.79</v>
      </c>
      <c r="M3" s="14">
        <f t="shared" si="0"/>
        <v>32640.27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F4" s="2"/>
      <c r="G4" s="2"/>
      <c r="H4" s="7">
        <v>2</v>
      </c>
      <c r="I4" s="17" t="s">
        <v>19</v>
      </c>
      <c r="J4" s="14" t="s">
        <v>20</v>
      </c>
      <c r="K4" s="15">
        <v>5</v>
      </c>
      <c r="L4" s="14">
        <v>5489.3</v>
      </c>
      <c r="M4" s="14">
        <f t="shared" si="0"/>
        <v>27446.5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>
        <f>$M$13-D5</f>
        <v>49274.8199999999</v>
      </c>
      <c r="F5" s="2"/>
      <c r="G5" s="2"/>
      <c r="H5" s="7">
        <v>3</v>
      </c>
      <c r="I5" s="17" t="s">
        <v>22</v>
      </c>
      <c r="J5" s="14" t="s">
        <v>23</v>
      </c>
      <c r="K5" s="18">
        <f>P11</f>
        <v>201</v>
      </c>
      <c r="L5" s="14">
        <v>286</v>
      </c>
      <c r="M5" s="14">
        <f t="shared" si="0"/>
        <v>57486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1005</v>
      </c>
      <c r="L6" s="14">
        <v>36</v>
      </c>
      <c r="M6" s="14">
        <f t="shared" si="0"/>
        <v>36180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640</v>
      </c>
      <c r="L7" s="14">
        <v>58</v>
      </c>
      <c r="M7" s="14">
        <f t="shared" si="0"/>
        <v>37120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94</v>
      </c>
      <c r="L8" s="14">
        <v>1383.8</v>
      </c>
      <c r="M8" s="14">
        <f t="shared" si="0"/>
        <v>130077.2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28</v>
      </c>
      <c r="L9" s="14">
        <v>1887.6</v>
      </c>
      <c r="M9" s="14">
        <f t="shared" si="0"/>
        <v>52852.8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9</v>
      </c>
      <c r="L10" s="14">
        <v>2413.4</v>
      </c>
      <c r="M10" s="14">
        <f t="shared" si="0"/>
        <v>21720.6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6</v>
      </c>
      <c r="L11" s="14">
        <v>2901.8</v>
      </c>
      <c r="M11" s="14">
        <f t="shared" si="0"/>
        <v>17410.8</v>
      </c>
      <c r="N11" s="14" t="s">
        <v>14</v>
      </c>
      <c r="P11" s="12">
        <f>K11*4+K10*3+K9*2+K8</f>
        <v>201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107</v>
      </c>
      <c r="L12" s="14">
        <v>160</v>
      </c>
      <c r="M12" s="14">
        <f t="shared" si="0"/>
        <v>17120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451274.82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6" sqref="E6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8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16</v>
      </c>
      <c r="L2" s="14">
        <v>1414.71</v>
      </c>
      <c r="M2" s="14">
        <f t="shared" ref="M2:M12" si="0">L2*K2</f>
        <v>22635.36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9</v>
      </c>
      <c r="L3" s="14">
        <v>2510.79</v>
      </c>
      <c r="M3" s="14">
        <f t="shared" si="0"/>
        <v>22597.11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3</v>
      </c>
      <c r="L4" s="14">
        <v>5489.3</v>
      </c>
      <c r="M4" s="14">
        <f t="shared" si="0"/>
        <v>16467.9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149</v>
      </c>
      <c r="L5" s="14">
        <v>286</v>
      </c>
      <c r="M5" s="14">
        <f t="shared" si="0"/>
        <v>42614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>
        <f>$M$13-D6</f>
        <v>38176.97</v>
      </c>
      <c r="F6" s="2"/>
      <c r="G6" s="2"/>
      <c r="H6" s="7">
        <v>4</v>
      </c>
      <c r="I6" s="17" t="s">
        <v>25</v>
      </c>
      <c r="J6" s="14" t="s">
        <v>26</v>
      </c>
      <c r="K6" s="18">
        <f>K5*5</f>
        <v>745</v>
      </c>
      <c r="L6" s="14">
        <v>36</v>
      </c>
      <c r="M6" s="14">
        <f t="shared" si="0"/>
        <v>26820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400</v>
      </c>
      <c r="L7" s="14">
        <v>58</v>
      </c>
      <c r="M7" s="14">
        <f t="shared" si="0"/>
        <v>23200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82</v>
      </c>
      <c r="L8" s="14">
        <v>1383.8</v>
      </c>
      <c r="M8" s="14">
        <f t="shared" si="0"/>
        <v>113471.6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18</v>
      </c>
      <c r="L9" s="14">
        <v>1887.6</v>
      </c>
      <c r="M9" s="14">
        <f t="shared" si="0"/>
        <v>33976.8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5</v>
      </c>
      <c r="L10" s="14">
        <v>2413.4</v>
      </c>
      <c r="M10" s="14">
        <f t="shared" si="0"/>
        <v>12067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4</v>
      </c>
      <c r="L11" s="14">
        <v>2901.8</v>
      </c>
      <c r="M11" s="14">
        <f t="shared" si="0"/>
        <v>11607.2</v>
      </c>
      <c r="N11" s="14" t="s">
        <v>14</v>
      </c>
      <c r="P11" s="12">
        <f>K11*4+K10*3+K9*2+K8</f>
        <v>149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67</v>
      </c>
      <c r="L12" s="14">
        <v>160</v>
      </c>
      <c r="M12" s="14">
        <f t="shared" si="0"/>
        <v>10720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336176.97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7" sqref="E7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34</v>
      </c>
      <c r="L2" s="14">
        <v>1414.71</v>
      </c>
      <c r="M2" s="14">
        <f t="shared" ref="M2:M12" si="0">L2*K2</f>
        <v>48100.14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23</v>
      </c>
      <c r="L3" s="14">
        <v>2510.79</v>
      </c>
      <c r="M3" s="14">
        <f t="shared" si="0"/>
        <v>57748.17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7</v>
      </c>
      <c r="L4" s="14">
        <v>5489.3</v>
      </c>
      <c r="M4" s="14">
        <f t="shared" si="0"/>
        <v>38425.1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244</v>
      </c>
      <c r="L5" s="14">
        <v>286</v>
      </c>
      <c r="M5" s="14">
        <f t="shared" si="0"/>
        <v>69784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1220</v>
      </c>
      <c r="L6" s="14">
        <v>36</v>
      </c>
      <c r="M6" s="14">
        <f t="shared" si="0"/>
        <v>43920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>
        <f>$M$13-D7</f>
        <v>105588.81</v>
      </c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700</v>
      </c>
      <c r="L7" s="14">
        <v>58</v>
      </c>
      <c r="M7" s="14">
        <f t="shared" si="0"/>
        <v>40600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127</v>
      </c>
      <c r="L8" s="14">
        <v>1383.8</v>
      </c>
      <c r="M8" s="14">
        <f t="shared" si="0"/>
        <v>175742.6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31</v>
      </c>
      <c r="L9" s="14">
        <v>1887.6</v>
      </c>
      <c r="M9" s="14">
        <f t="shared" si="0"/>
        <v>58515.6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9</v>
      </c>
      <c r="L10" s="14">
        <v>2413.4</v>
      </c>
      <c r="M10" s="14">
        <f t="shared" si="0"/>
        <v>21720.6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7</v>
      </c>
      <c r="L11" s="14">
        <v>2901.8</v>
      </c>
      <c r="M11" s="14">
        <f t="shared" si="0"/>
        <v>20312.6</v>
      </c>
      <c r="N11" s="14" t="s">
        <v>14</v>
      </c>
      <c r="P11" s="12">
        <f>K11*4+K10*3+K9*2+K8</f>
        <v>244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117</v>
      </c>
      <c r="L12" s="14">
        <v>160</v>
      </c>
      <c r="M12" s="14">
        <f t="shared" si="0"/>
        <v>18720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593588.81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8" sqref="E8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13</v>
      </c>
      <c r="L2" s="14">
        <v>1414.71</v>
      </c>
      <c r="M2" s="14">
        <f t="shared" ref="M2:M12" si="0">L2*K2</f>
        <v>18391.23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9</v>
      </c>
      <c r="L3" s="14">
        <v>2510.79</v>
      </c>
      <c r="M3" s="14">
        <f t="shared" si="0"/>
        <v>22597.11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2</v>
      </c>
      <c r="L4" s="14">
        <v>5489.3</v>
      </c>
      <c r="M4" s="14">
        <f t="shared" si="0"/>
        <v>10978.6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118</v>
      </c>
      <c r="L5" s="14">
        <v>286</v>
      </c>
      <c r="M5" s="14">
        <f t="shared" si="0"/>
        <v>33748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590</v>
      </c>
      <c r="L6" s="14">
        <v>36</v>
      </c>
      <c r="M6" s="14">
        <f t="shared" si="0"/>
        <v>21240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340</v>
      </c>
      <c r="L7" s="14">
        <v>58</v>
      </c>
      <c r="M7" s="14">
        <f t="shared" si="0"/>
        <v>19720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>
        <f>$M$13-D8</f>
        <v>33606.54</v>
      </c>
      <c r="F8" s="2"/>
      <c r="G8" s="2"/>
      <c r="H8" s="7">
        <v>6</v>
      </c>
      <c r="I8" s="17" t="s">
        <v>30</v>
      </c>
      <c r="J8" s="14" t="s">
        <v>31</v>
      </c>
      <c r="K8" s="15">
        <v>59</v>
      </c>
      <c r="L8" s="14">
        <v>1383.8</v>
      </c>
      <c r="M8" s="14">
        <f t="shared" si="0"/>
        <v>81644.2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18</v>
      </c>
      <c r="L9" s="14">
        <v>1887.6</v>
      </c>
      <c r="M9" s="14">
        <f t="shared" si="0"/>
        <v>33976.8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5</v>
      </c>
      <c r="L10" s="14">
        <v>2413.4</v>
      </c>
      <c r="M10" s="14">
        <f t="shared" si="0"/>
        <v>12067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2</v>
      </c>
      <c r="L11" s="14">
        <v>2901.8</v>
      </c>
      <c r="M11" s="14">
        <f t="shared" si="0"/>
        <v>5803.6</v>
      </c>
      <c r="N11" s="14" t="s">
        <v>14</v>
      </c>
      <c r="P11" s="12">
        <f>K11*4+K10*3+K9*2+K8</f>
        <v>118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59</v>
      </c>
      <c r="L12" s="14">
        <v>160</v>
      </c>
      <c r="M12" s="14">
        <f t="shared" si="0"/>
        <v>9440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269606.54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9" sqref="E9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20</v>
      </c>
      <c r="L2" s="14">
        <v>1414.71</v>
      </c>
      <c r="M2" s="14">
        <f t="shared" ref="M2:M12" si="0">L2*K2</f>
        <v>28294.2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14</v>
      </c>
      <c r="L3" s="14">
        <v>2510.79</v>
      </c>
      <c r="M3" s="14">
        <f t="shared" si="0"/>
        <v>35151.06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7</v>
      </c>
      <c r="L4" s="14">
        <v>5489.3</v>
      </c>
      <c r="M4" s="14">
        <f t="shared" si="0"/>
        <v>38425.1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369</v>
      </c>
      <c r="L5" s="14">
        <v>286</v>
      </c>
      <c r="M5" s="14">
        <f t="shared" si="0"/>
        <v>105534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1845</v>
      </c>
      <c r="L6" s="14">
        <v>36</v>
      </c>
      <c r="M6" s="14">
        <f t="shared" si="0"/>
        <v>66420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890</v>
      </c>
      <c r="L7" s="14">
        <v>58</v>
      </c>
      <c r="M7" s="14">
        <f t="shared" si="0"/>
        <v>51620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229</v>
      </c>
      <c r="L8" s="14">
        <v>1383.8</v>
      </c>
      <c r="M8" s="14">
        <f t="shared" si="0"/>
        <v>316890.2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>
        <f>$M$13-D9</f>
        <v>42571.1600000001</v>
      </c>
      <c r="F9" s="2"/>
      <c r="G9" s="2"/>
      <c r="H9" s="7">
        <v>7</v>
      </c>
      <c r="I9" s="17" t="s">
        <v>33</v>
      </c>
      <c r="J9" s="14" t="s">
        <v>31</v>
      </c>
      <c r="K9" s="15">
        <v>24</v>
      </c>
      <c r="L9" s="14">
        <v>1887.6</v>
      </c>
      <c r="M9" s="14">
        <f t="shared" si="0"/>
        <v>45302.4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16</v>
      </c>
      <c r="L10" s="14">
        <v>2413.4</v>
      </c>
      <c r="M10" s="14">
        <f t="shared" si="0"/>
        <v>38614.4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11</v>
      </c>
      <c r="L11" s="14">
        <v>2901.8</v>
      </c>
      <c r="M11" s="14">
        <f t="shared" si="0"/>
        <v>31919.8</v>
      </c>
      <c r="N11" s="14" t="s">
        <v>14</v>
      </c>
      <c r="P11" s="12">
        <f>K11*4+K10*3+K9*2+K8</f>
        <v>369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140</v>
      </c>
      <c r="L12" s="14">
        <v>160</v>
      </c>
      <c r="M12" s="14">
        <f t="shared" si="0"/>
        <v>22400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780571.16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opLeftCell="A12" workbookViewId="0">
      <selection activeCell="A1" sqref="A1:T41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19</v>
      </c>
      <c r="L2" s="14">
        <v>1414.71</v>
      </c>
      <c r="M2" s="14">
        <f t="shared" ref="M2:M12" si="0">L2*K2</f>
        <v>26879.49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16</v>
      </c>
      <c r="L3" s="14">
        <v>2510.79</v>
      </c>
      <c r="M3" s="14">
        <f t="shared" si="0"/>
        <v>40172.64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4</v>
      </c>
      <c r="L4" s="14">
        <v>5489.3</v>
      </c>
      <c r="M4" s="14">
        <f t="shared" si="0"/>
        <v>21957.2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220</v>
      </c>
      <c r="L5" s="14">
        <v>286</v>
      </c>
      <c r="M5" s="14">
        <f t="shared" si="0"/>
        <v>62920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1100</v>
      </c>
      <c r="L6" s="14">
        <v>36</v>
      </c>
      <c r="M6" s="14">
        <f t="shared" si="0"/>
        <v>39600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600</v>
      </c>
      <c r="L7" s="14">
        <v>58</v>
      </c>
      <c r="M7" s="14">
        <f t="shared" si="0"/>
        <v>34800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119</v>
      </c>
      <c r="L8" s="14">
        <v>1383.8</v>
      </c>
      <c r="M8" s="14">
        <f t="shared" si="0"/>
        <v>164672.2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27</v>
      </c>
      <c r="L9" s="14">
        <v>1887.6</v>
      </c>
      <c r="M9" s="14">
        <f t="shared" si="0"/>
        <v>50965.2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>
        <f>$M$13-D10</f>
        <v>54356.33</v>
      </c>
      <c r="F10" s="2"/>
      <c r="G10" s="2"/>
      <c r="H10" s="7">
        <v>8</v>
      </c>
      <c r="I10" s="17" t="s">
        <v>35</v>
      </c>
      <c r="J10" s="14" t="s">
        <v>31</v>
      </c>
      <c r="K10" s="15">
        <v>9</v>
      </c>
      <c r="L10" s="14">
        <v>2413.4</v>
      </c>
      <c r="M10" s="14">
        <f t="shared" si="0"/>
        <v>21720.6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5</v>
      </c>
      <c r="L11" s="14">
        <v>2901.8</v>
      </c>
      <c r="M11" s="14">
        <f t="shared" si="0"/>
        <v>14509</v>
      </c>
      <c r="N11" s="14" t="s">
        <v>14</v>
      </c>
      <c r="P11" s="12">
        <f>K11*4+K10*3+K9*2+K8</f>
        <v>220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101</v>
      </c>
      <c r="L12" s="14">
        <v>160</v>
      </c>
      <c r="M12" s="14">
        <f t="shared" si="0"/>
        <v>16160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494356.33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11" sqref="E11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17</v>
      </c>
      <c r="L2" s="14">
        <v>1414.71</v>
      </c>
      <c r="M2" s="14">
        <f t="shared" ref="M2:M12" si="0">L2*K2</f>
        <v>24050.07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7</v>
      </c>
      <c r="L3" s="14">
        <v>2510.79</v>
      </c>
      <c r="M3" s="14">
        <f t="shared" si="0"/>
        <v>17575.53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2</v>
      </c>
      <c r="L4" s="14">
        <v>5489.3</v>
      </c>
      <c r="M4" s="14">
        <f t="shared" si="0"/>
        <v>10978.6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116</v>
      </c>
      <c r="L5" s="14">
        <v>286</v>
      </c>
      <c r="M5" s="14">
        <f t="shared" si="0"/>
        <v>33176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580</v>
      </c>
      <c r="L6" s="14">
        <v>36</v>
      </c>
      <c r="M6" s="14">
        <f t="shared" si="0"/>
        <v>20880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350</v>
      </c>
      <c r="L7" s="14">
        <v>58</v>
      </c>
      <c r="M7" s="14">
        <f t="shared" si="0"/>
        <v>20300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54</v>
      </c>
      <c r="L8" s="14">
        <v>1383.8</v>
      </c>
      <c r="M8" s="14">
        <f t="shared" si="0"/>
        <v>74725.2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21</v>
      </c>
      <c r="L9" s="14">
        <v>1887.6</v>
      </c>
      <c r="M9" s="14">
        <f t="shared" si="0"/>
        <v>39639.6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4</v>
      </c>
      <c r="L10" s="14">
        <v>2413.4</v>
      </c>
      <c r="M10" s="14">
        <f t="shared" si="0"/>
        <v>9653.6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>
        <f>$M$13-D11</f>
        <v>34702.2</v>
      </c>
      <c r="F11" s="2"/>
      <c r="G11" s="2"/>
      <c r="H11" s="7">
        <v>9</v>
      </c>
      <c r="I11" s="17" t="s">
        <v>37</v>
      </c>
      <c r="J11" s="14" t="s">
        <v>31</v>
      </c>
      <c r="K11" s="15">
        <v>2</v>
      </c>
      <c r="L11" s="14">
        <v>2901.8</v>
      </c>
      <c r="M11" s="14">
        <f t="shared" si="0"/>
        <v>5803.6</v>
      </c>
      <c r="N11" s="14" t="s">
        <v>14</v>
      </c>
      <c r="P11" s="12">
        <f>K11*4+K10*3+K9*2+K8</f>
        <v>116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/>
      <c r="F12" s="2"/>
      <c r="G12" s="2"/>
      <c r="H12" s="7">
        <v>10</v>
      </c>
      <c r="I12" s="17" t="s">
        <v>39</v>
      </c>
      <c r="J12" s="14" t="s">
        <v>31</v>
      </c>
      <c r="K12" s="18">
        <v>62</v>
      </c>
      <c r="L12" s="14">
        <v>160</v>
      </c>
      <c r="M12" s="14">
        <f t="shared" si="0"/>
        <v>9920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266702.2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E12" sqref="E12"/>
    </sheetView>
  </sheetViews>
  <sheetFormatPr defaultColWidth="9" defaultRowHeight="13.5"/>
  <cols>
    <col min="1" max="1" width="7.875" style="12" customWidth="1"/>
    <col min="2" max="2" width="6.625" style="12" customWidth="1"/>
    <col min="3" max="3" width="6.875" style="12" customWidth="1"/>
    <col min="4" max="4" width="17.75" style="12" customWidth="1"/>
    <col min="5" max="5" width="11.125" style="12"/>
    <col min="6" max="6" width="5.375" style="12" customWidth="1"/>
    <col min="7" max="7" width="2.125" style="12" customWidth="1"/>
    <col min="8" max="11" width="9" style="12"/>
    <col min="12" max="12" width="9.25" style="12"/>
    <col min="13" max="13" width="10.375" style="12"/>
    <col min="14" max="16379" width="9" style="12"/>
  </cols>
  <sheetData>
    <row r="1" s="12" customFormat="1" ht="40" customHeight="1" spans="1:14">
      <c r="A1" s="1"/>
      <c r="B1" s="1"/>
      <c r="C1" s="1"/>
      <c r="D1" s="1"/>
      <c r="E1" s="1"/>
      <c r="F1" s="2"/>
      <c r="G1" s="2"/>
      <c r="H1" s="3" t="s">
        <v>0</v>
      </c>
      <c r="I1" s="11" t="s">
        <v>1</v>
      </c>
      <c r="J1" s="11" t="s">
        <v>2</v>
      </c>
      <c r="K1" s="11" t="s">
        <v>3</v>
      </c>
      <c r="L1" s="11" t="s">
        <v>4</v>
      </c>
      <c r="M1" s="11" t="s">
        <v>5</v>
      </c>
      <c r="N1" s="11" t="s">
        <v>6</v>
      </c>
    </row>
    <row r="2" s="12" customFormat="1" ht="40" customHeight="1" spans="1:14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2"/>
      <c r="G2" s="2"/>
      <c r="H2" s="4">
        <v>1</v>
      </c>
      <c r="I2" s="13" t="s">
        <v>12</v>
      </c>
      <c r="J2" s="14" t="s">
        <v>13</v>
      </c>
      <c r="K2" s="15">
        <v>10</v>
      </c>
      <c r="L2" s="14">
        <v>1414.71</v>
      </c>
      <c r="M2" s="14">
        <f t="shared" ref="M2:M12" si="0">L2*K2</f>
        <v>14147.1</v>
      </c>
      <c r="N2" s="16" t="s">
        <v>14</v>
      </c>
    </row>
    <row r="3" s="12" customFormat="1" ht="40" customHeight="1" spans="1:14">
      <c r="A3" s="5" t="s">
        <v>15</v>
      </c>
      <c r="B3" s="6" t="s">
        <v>16</v>
      </c>
      <c r="C3" s="5">
        <v>0</v>
      </c>
      <c r="D3" s="1">
        <f t="shared" ref="D3:D41" si="1">C3*2000</f>
        <v>0</v>
      </c>
      <c r="E3" s="1"/>
      <c r="F3" s="2"/>
      <c r="G3" s="2"/>
      <c r="H3" s="7"/>
      <c r="I3" s="17"/>
      <c r="J3" s="14" t="s">
        <v>17</v>
      </c>
      <c r="K3" s="15">
        <v>9</v>
      </c>
      <c r="L3" s="14">
        <v>2510.79</v>
      </c>
      <c r="M3" s="14">
        <f t="shared" si="0"/>
        <v>22597.11</v>
      </c>
      <c r="N3" s="14"/>
    </row>
    <row r="4" s="12" customFormat="1" ht="40" customHeight="1" spans="1:14">
      <c r="A4" s="5"/>
      <c r="B4" s="6" t="s">
        <v>18</v>
      </c>
      <c r="C4" s="5">
        <v>144</v>
      </c>
      <c r="D4" s="1">
        <f t="shared" si="1"/>
        <v>288000</v>
      </c>
      <c r="E4" s="1"/>
      <c r="F4" s="2"/>
      <c r="G4" s="2"/>
      <c r="H4" s="7">
        <v>2</v>
      </c>
      <c r="I4" s="17" t="s">
        <v>19</v>
      </c>
      <c r="J4" s="14" t="s">
        <v>20</v>
      </c>
      <c r="K4" s="15">
        <v>3</v>
      </c>
      <c r="L4" s="14">
        <v>5489.3</v>
      </c>
      <c r="M4" s="14">
        <f t="shared" si="0"/>
        <v>16467.9</v>
      </c>
      <c r="N4" s="14" t="s">
        <v>14</v>
      </c>
    </row>
    <row r="5" s="12" customFormat="1" ht="40" customHeight="1" spans="1:14">
      <c r="A5" s="5"/>
      <c r="B5" s="6" t="s">
        <v>21</v>
      </c>
      <c r="C5" s="5">
        <v>201</v>
      </c>
      <c r="D5" s="1">
        <f t="shared" si="1"/>
        <v>402000</v>
      </c>
      <c r="E5" s="1"/>
      <c r="F5" s="2"/>
      <c r="G5" s="2"/>
      <c r="H5" s="7">
        <v>3</v>
      </c>
      <c r="I5" s="17" t="s">
        <v>22</v>
      </c>
      <c r="J5" s="14" t="s">
        <v>23</v>
      </c>
      <c r="K5" s="18">
        <f>P11</f>
        <v>122</v>
      </c>
      <c r="L5" s="14">
        <v>286</v>
      </c>
      <c r="M5" s="14">
        <f t="shared" si="0"/>
        <v>34892</v>
      </c>
      <c r="N5" s="14" t="s">
        <v>14</v>
      </c>
    </row>
    <row r="6" s="12" customFormat="1" ht="40" customHeight="1" spans="1:14">
      <c r="A6" s="5"/>
      <c r="B6" s="6" t="s">
        <v>24</v>
      </c>
      <c r="C6" s="5">
        <v>149</v>
      </c>
      <c r="D6" s="1">
        <f t="shared" si="1"/>
        <v>298000</v>
      </c>
      <c r="E6" s="1"/>
      <c r="F6" s="2"/>
      <c r="G6" s="2"/>
      <c r="H6" s="7">
        <v>4</v>
      </c>
      <c r="I6" s="17" t="s">
        <v>25</v>
      </c>
      <c r="J6" s="14" t="s">
        <v>26</v>
      </c>
      <c r="K6" s="18">
        <f>K5*5</f>
        <v>610</v>
      </c>
      <c r="L6" s="14">
        <v>36</v>
      </c>
      <c r="M6" s="14">
        <f t="shared" si="0"/>
        <v>21960</v>
      </c>
      <c r="N6" s="14" t="s">
        <v>14</v>
      </c>
    </row>
    <row r="7" s="12" customFormat="1" ht="40" customHeight="1" spans="1:14">
      <c r="A7" s="5"/>
      <c r="B7" s="6" t="s">
        <v>27</v>
      </c>
      <c r="C7" s="5">
        <v>244</v>
      </c>
      <c r="D7" s="1">
        <f t="shared" si="1"/>
        <v>488000</v>
      </c>
      <c r="E7" s="1"/>
      <c r="F7" s="2"/>
      <c r="G7" s="2"/>
      <c r="H7" s="7">
        <v>5</v>
      </c>
      <c r="I7" s="17" t="s">
        <v>28</v>
      </c>
      <c r="J7" s="14" t="s">
        <v>26</v>
      </c>
      <c r="K7" s="18">
        <f>K11*30+K10*20+K9*10</f>
        <v>340</v>
      </c>
      <c r="L7" s="14">
        <v>58</v>
      </c>
      <c r="M7" s="14">
        <f t="shared" si="0"/>
        <v>19720</v>
      </c>
      <c r="N7" s="14" t="s">
        <v>14</v>
      </c>
    </row>
    <row r="8" s="12" customFormat="1" ht="40" customHeight="1" spans="1:14">
      <c r="A8" s="5"/>
      <c r="B8" s="6" t="s">
        <v>29</v>
      </c>
      <c r="C8" s="5">
        <v>118</v>
      </c>
      <c r="D8" s="1">
        <f t="shared" si="1"/>
        <v>236000</v>
      </c>
      <c r="E8" s="1"/>
      <c r="F8" s="2"/>
      <c r="G8" s="2"/>
      <c r="H8" s="7">
        <v>6</v>
      </c>
      <c r="I8" s="17" t="s">
        <v>30</v>
      </c>
      <c r="J8" s="14" t="s">
        <v>31</v>
      </c>
      <c r="K8" s="15">
        <v>62</v>
      </c>
      <c r="L8" s="14">
        <v>1383.8</v>
      </c>
      <c r="M8" s="14">
        <f t="shared" si="0"/>
        <v>85795.6</v>
      </c>
      <c r="N8" s="14" t="s">
        <v>14</v>
      </c>
    </row>
    <row r="9" s="12" customFormat="1" ht="40" customHeight="1" spans="1:14">
      <c r="A9" s="5"/>
      <c r="B9" s="6" t="s">
        <v>32</v>
      </c>
      <c r="C9" s="5">
        <v>369</v>
      </c>
      <c r="D9" s="1">
        <f t="shared" si="1"/>
        <v>738000</v>
      </c>
      <c r="E9" s="1"/>
      <c r="F9" s="2"/>
      <c r="G9" s="2"/>
      <c r="H9" s="7">
        <v>7</v>
      </c>
      <c r="I9" s="17" t="s">
        <v>33</v>
      </c>
      <c r="J9" s="14" t="s">
        <v>31</v>
      </c>
      <c r="K9" s="15">
        <v>19</v>
      </c>
      <c r="L9" s="14">
        <v>1887.6</v>
      </c>
      <c r="M9" s="14">
        <f t="shared" si="0"/>
        <v>35864.4</v>
      </c>
      <c r="N9" s="14" t="s">
        <v>14</v>
      </c>
    </row>
    <row r="10" s="12" customFormat="1" ht="40" customHeight="1" spans="1:14">
      <c r="A10" s="5"/>
      <c r="B10" s="6" t="s">
        <v>34</v>
      </c>
      <c r="C10" s="5">
        <v>220</v>
      </c>
      <c r="D10" s="1">
        <f t="shared" si="1"/>
        <v>440000</v>
      </c>
      <c r="E10" s="1"/>
      <c r="F10" s="2"/>
      <c r="G10" s="2"/>
      <c r="H10" s="7">
        <v>8</v>
      </c>
      <c r="I10" s="17" t="s">
        <v>35</v>
      </c>
      <c r="J10" s="14" t="s">
        <v>31</v>
      </c>
      <c r="K10" s="15">
        <v>6</v>
      </c>
      <c r="L10" s="14">
        <v>2413.4</v>
      </c>
      <c r="M10" s="14">
        <f t="shared" si="0"/>
        <v>14480.4</v>
      </c>
      <c r="N10" s="14" t="s">
        <v>14</v>
      </c>
    </row>
    <row r="11" s="12" customFormat="1" ht="40" customHeight="1" spans="1:16">
      <c r="A11" s="5"/>
      <c r="B11" s="6" t="s">
        <v>36</v>
      </c>
      <c r="C11" s="5">
        <v>116</v>
      </c>
      <c r="D11" s="1">
        <f t="shared" si="1"/>
        <v>232000</v>
      </c>
      <c r="E11" s="1"/>
      <c r="F11" s="2"/>
      <c r="G11" s="2"/>
      <c r="H11" s="7">
        <v>9</v>
      </c>
      <c r="I11" s="17" t="s">
        <v>37</v>
      </c>
      <c r="J11" s="14" t="s">
        <v>31</v>
      </c>
      <c r="K11" s="15">
        <v>1</v>
      </c>
      <c r="L11" s="14">
        <v>2901.8</v>
      </c>
      <c r="M11" s="14">
        <f t="shared" si="0"/>
        <v>2901.8</v>
      </c>
      <c r="N11" s="14" t="s">
        <v>14</v>
      </c>
      <c r="P11" s="12">
        <f>K11*4+K10*3+K9*2+K8</f>
        <v>122</v>
      </c>
    </row>
    <row r="12" s="12" customFormat="1" ht="40" customHeight="1" spans="1:14">
      <c r="A12" s="5"/>
      <c r="B12" s="6" t="s">
        <v>38</v>
      </c>
      <c r="C12" s="5">
        <v>122</v>
      </c>
      <c r="D12" s="1">
        <f t="shared" si="1"/>
        <v>244000</v>
      </c>
      <c r="E12" s="1">
        <f>$M$13-D12</f>
        <v>34426.31</v>
      </c>
      <c r="F12" s="2"/>
      <c r="G12" s="2"/>
      <c r="H12" s="7">
        <v>10</v>
      </c>
      <c r="I12" s="17" t="s">
        <v>39</v>
      </c>
      <c r="J12" s="14" t="s">
        <v>31</v>
      </c>
      <c r="K12" s="18">
        <v>60</v>
      </c>
      <c r="L12" s="14">
        <v>160</v>
      </c>
      <c r="M12" s="14">
        <f t="shared" si="0"/>
        <v>9600</v>
      </c>
      <c r="N12" s="14" t="s">
        <v>14</v>
      </c>
    </row>
    <row r="13" s="12" customFormat="1" ht="40" customHeight="1" spans="1:14">
      <c r="A13" s="5"/>
      <c r="B13" s="6" t="s">
        <v>40</v>
      </c>
      <c r="C13" s="5">
        <v>109</v>
      </c>
      <c r="D13" s="1">
        <f t="shared" si="1"/>
        <v>218000</v>
      </c>
      <c r="E13" s="1"/>
      <c r="F13" s="2"/>
      <c r="G13" s="2"/>
      <c r="H13" s="7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278426.31</v>
      </c>
      <c r="N13" s="14" t="s">
        <v>14</v>
      </c>
    </row>
    <row r="14" s="12" customFormat="1" spans="1:14">
      <c r="A14" s="5"/>
      <c r="B14" s="6" t="s">
        <v>43</v>
      </c>
      <c r="C14" s="5">
        <v>160</v>
      </c>
      <c r="D14" s="1">
        <f t="shared" si="1"/>
        <v>320000</v>
      </c>
      <c r="E14" s="1"/>
      <c r="F14" s="2"/>
      <c r="G14" s="2"/>
      <c r="H14" s="2"/>
      <c r="I14" s="2"/>
      <c r="J14" s="2"/>
      <c r="K14" s="2"/>
      <c r="L14" s="2"/>
      <c r="M14" s="2"/>
      <c r="N14" s="2"/>
    </row>
    <row r="15" s="12" customFormat="1" spans="1:14">
      <c r="A15" s="5"/>
      <c r="B15" s="6" t="s">
        <v>44</v>
      </c>
      <c r="C15" s="5">
        <v>137</v>
      </c>
      <c r="D15" s="1">
        <f t="shared" si="1"/>
        <v>274000</v>
      </c>
      <c r="E15" s="1"/>
      <c r="F15" s="2"/>
      <c r="G15" s="2"/>
      <c r="H15" s="2"/>
      <c r="I15" s="2"/>
      <c r="J15" s="2"/>
      <c r="K15" s="2"/>
      <c r="L15" s="2"/>
      <c r="M15" s="2"/>
      <c r="N15" s="2"/>
    </row>
    <row r="16" s="12" customFormat="1" spans="1:14">
      <c r="A16" s="5"/>
      <c r="B16" s="6" t="s">
        <v>45</v>
      </c>
      <c r="C16" s="5">
        <v>210</v>
      </c>
      <c r="D16" s="1">
        <f t="shared" si="1"/>
        <v>420000</v>
      </c>
      <c r="E16" s="1"/>
      <c r="F16" s="2"/>
      <c r="G16" s="2"/>
      <c r="H16" s="2"/>
      <c r="I16" s="2"/>
      <c r="J16" s="2"/>
      <c r="K16" s="2"/>
      <c r="L16" s="2"/>
      <c r="M16" s="2"/>
      <c r="N16" s="2"/>
    </row>
    <row r="17" s="12" customFormat="1" spans="1:14">
      <c r="A17" s="5"/>
      <c r="B17" s="6" t="s">
        <v>46</v>
      </c>
      <c r="C17" s="5">
        <v>164</v>
      </c>
      <c r="D17" s="1">
        <f t="shared" si="1"/>
        <v>328000</v>
      </c>
      <c r="E17" s="1"/>
      <c r="F17" s="2"/>
      <c r="G17" s="2"/>
      <c r="H17" s="2"/>
      <c r="I17" s="2"/>
      <c r="J17" s="2"/>
      <c r="K17" s="2"/>
      <c r="L17" s="2"/>
      <c r="M17" s="2"/>
      <c r="N17" s="2"/>
    </row>
    <row r="18" s="12" customFormat="1" ht="24" spans="1:14">
      <c r="A18" s="5" t="s">
        <v>47</v>
      </c>
      <c r="B18" s="6" t="s">
        <v>48</v>
      </c>
      <c r="C18" s="5">
        <v>307</v>
      </c>
      <c r="D18" s="1">
        <f t="shared" si="1"/>
        <v>614000</v>
      </c>
      <c r="E18" s="1"/>
      <c r="F18" s="2"/>
      <c r="G18" s="2"/>
      <c r="H18" s="2"/>
      <c r="I18" s="2"/>
      <c r="J18" s="2"/>
      <c r="K18" s="2"/>
      <c r="L18" s="2"/>
      <c r="M18" s="2"/>
      <c r="N18" s="2"/>
    </row>
    <row r="19" s="12" customFormat="1" ht="24" spans="1:15">
      <c r="A19" s="5"/>
      <c r="B19" s="6" t="s">
        <v>49</v>
      </c>
      <c r="C19" s="5">
        <v>810</v>
      </c>
      <c r="D19" s="1">
        <f t="shared" si="1"/>
        <v>1620000</v>
      </c>
      <c r="E19" s="1"/>
      <c r="F19" s="2"/>
      <c r="G19" s="8"/>
      <c r="H19" s="8"/>
      <c r="I19" s="8"/>
      <c r="J19" s="8"/>
      <c r="K19" s="8"/>
      <c r="L19" s="8"/>
      <c r="M19" s="8"/>
      <c r="N19" s="8"/>
      <c r="O19" s="19"/>
    </row>
    <row r="20" s="12" customFormat="1" ht="24" spans="1:15">
      <c r="A20" s="5"/>
      <c r="B20" s="6" t="s">
        <v>50</v>
      </c>
      <c r="C20" s="5">
        <v>266</v>
      </c>
      <c r="D20" s="1">
        <f t="shared" si="1"/>
        <v>532000</v>
      </c>
      <c r="E20" s="1"/>
      <c r="F20" s="2"/>
      <c r="G20" s="8"/>
      <c r="H20" s="9"/>
      <c r="I20" s="9"/>
      <c r="J20" s="9"/>
      <c r="K20" s="9"/>
      <c r="L20" s="9"/>
      <c r="M20" s="9"/>
      <c r="N20" s="9"/>
      <c r="O20" s="19"/>
    </row>
    <row r="21" s="12" customFormat="1" spans="1:15">
      <c r="A21" s="5"/>
      <c r="B21" s="6" t="s">
        <v>51</v>
      </c>
      <c r="C21" s="5">
        <v>1122</v>
      </c>
      <c r="D21" s="1">
        <f t="shared" si="1"/>
        <v>2244000</v>
      </c>
      <c r="E21" s="1"/>
      <c r="F21" s="2"/>
      <c r="G21" s="8"/>
      <c r="H21" s="9"/>
      <c r="I21" s="8"/>
      <c r="J21" s="9"/>
      <c r="K21" s="20"/>
      <c r="L21" s="9"/>
      <c r="M21" s="9"/>
      <c r="N21" s="9"/>
      <c r="O21" s="19"/>
    </row>
    <row r="22" s="12" customFormat="1" ht="24" spans="1:15">
      <c r="A22" s="5"/>
      <c r="B22" s="6" t="s">
        <v>52</v>
      </c>
      <c r="C22" s="5">
        <v>99</v>
      </c>
      <c r="D22" s="1">
        <f t="shared" si="1"/>
        <v>198000</v>
      </c>
      <c r="E22" s="1"/>
      <c r="F22" s="2"/>
      <c r="G22" s="8"/>
      <c r="H22" s="9"/>
      <c r="I22" s="8"/>
      <c r="J22" s="9"/>
      <c r="K22" s="20"/>
      <c r="L22" s="9"/>
      <c r="M22" s="9"/>
      <c r="N22" s="9"/>
      <c r="O22" s="19"/>
    </row>
    <row r="23" s="12" customFormat="1" spans="1:15">
      <c r="A23" s="5" t="s">
        <v>53</v>
      </c>
      <c r="B23" s="6" t="s">
        <v>54</v>
      </c>
      <c r="C23" s="10">
        <v>156</v>
      </c>
      <c r="D23" s="1">
        <f t="shared" si="1"/>
        <v>312000</v>
      </c>
      <c r="E23" s="1"/>
      <c r="F23" s="2"/>
      <c r="G23" s="8"/>
      <c r="H23" s="9"/>
      <c r="I23" s="8"/>
      <c r="J23" s="9"/>
      <c r="K23" s="20"/>
      <c r="L23" s="9"/>
      <c r="M23" s="9"/>
      <c r="N23" s="9"/>
      <c r="O23" s="19"/>
    </row>
    <row r="24" s="12" customFormat="1" ht="24" spans="1:15">
      <c r="A24" s="5"/>
      <c r="B24" s="6" t="s">
        <v>55</v>
      </c>
      <c r="C24" s="10">
        <v>209</v>
      </c>
      <c r="D24" s="1">
        <f t="shared" si="1"/>
        <v>418000</v>
      </c>
      <c r="E24" s="1"/>
      <c r="F24" s="2"/>
      <c r="G24" s="8"/>
      <c r="H24" s="9"/>
      <c r="I24" s="8"/>
      <c r="J24" s="9"/>
      <c r="K24" s="20"/>
      <c r="L24" s="9"/>
      <c r="M24" s="9"/>
      <c r="N24" s="9"/>
      <c r="O24" s="19"/>
    </row>
    <row r="25" s="12" customFormat="1" spans="1:15">
      <c r="A25" s="5"/>
      <c r="B25" s="6" t="s">
        <v>56</v>
      </c>
      <c r="C25" s="10">
        <v>198</v>
      </c>
      <c r="D25" s="1">
        <f t="shared" si="1"/>
        <v>396000</v>
      </c>
      <c r="E25" s="1"/>
      <c r="F25" s="2"/>
      <c r="G25" s="8"/>
      <c r="H25" s="9"/>
      <c r="I25" s="8"/>
      <c r="J25" s="9"/>
      <c r="K25" s="20"/>
      <c r="L25" s="9"/>
      <c r="M25" s="9"/>
      <c r="N25" s="9"/>
      <c r="O25" s="19"/>
    </row>
    <row r="26" s="12" customFormat="1" spans="1:15">
      <c r="A26" s="5"/>
      <c r="B26" s="6" t="s">
        <v>57</v>
      </c>
      <c r="C26" s="10">
        <v>115</v>
      </c>
      <c r="D26" s="1">
        <f t="shared" si="1"/>
        <v>230000</v>
      </c>
      <c r="E26" s="1"/>
      <c r="F26" s="2"/>
      <c r="G26" s="8"/>
      <c r="H26" s="9"/>
      <c r="I26" s="8"/>
      <c r="J26" s="9"/>
      <c r="K26" s="20"/>
      <c r="L26" s="9"/>
      <c r="M26" s="9"/>
      <c r="N26" s="9"/>
      <c r="O26" s="19"/>
    </row>
    <row r="27" s="12" customFormat="1" spans="1:15">
      <c r="A27" s="5"/>
      <c r="B27" s="6" t="s">
        <v>58</v>
      </c>
      <c r="C27" s="10">
        <v>239</v>
      </c>
      <c r="D27" s="1">
        <f t="shared" si="1"/>
        <v>478000</v>
      </c>
      <c r="E27" s="1"/>
      <c r="F27" s="2"/>
      <c r="G27" s="8"/>
      <c r="H27" s="9"/>
      <c r="I27" s="8"/>
      <c r="J27" s="9"/>
      <c r="K27" s="20"/>
      <c r="L27" s="9"/>
      <c r="M27" s="9"/>
      <c r="N27" s="9"/>
      <c r="O27" s="19"/>
    </row>
    <row r="28" s="12" customFormat="1" spans="1:15">
      <c r="A28" s="5"/>
      <c r="B28" s="6" t="s">
        <v>59</v>
      </c>
      <c r="C28" s="10">
        <v>191</v>
      </c>
      <c r="D28" s="1">
        <f t="shared" si="1"/>
        <v>382000</v>
      </c>
      <c r="E28" s="1"/>
      <c r="F28" s="2"/>
      <c r="G28" s="8"/>
      <c r="H28" s="9"/>
      <c r="I28" s="8"/>
      <c r="J28" s="9"/>
      <c r="K28" s="20"/>
      <c r="L28" s="9"/>
      <c r="M28" s="9"/>
      <c r="N28" s="9"/>
      <c r="O28" s="19"/>
    </row>
    <row r="29" s="12" customFormat="1" spans="1:15">
      <c r="A29" s="6" t="s">
        <v>60</v>
      </c>
      <c r="B29" s="6" t="s">
        <v>61</v>
      </c>
      <c r="C29" s="5">
        <v>302</v>
      </c>
      <c r="D29" s="1">
        <f t="shared" si="1"/>
        <v>604000</v>
      </c>
      <c r="E29" s="1"/>
      <c r="F29" s="2"/>
      <c r="G29" s="8"/>
      <c r="H29" s="9"/>
      <c r="I29" s="8"/>
      <c r="J29" s="9"/>
      <c r="K29" s="20"/>
      <c r="L29" s="9"/>
      <c r="M29" s="9"/>
      <c r="N29" s="9"/>
      <c r="O29" s="19"/>
    </row>
    <row r="30" s="12" customFormat="1" ht="24" spans="1:15">
      <c r="A30" s="6" t="s">
        <v>62</v>
      </c>
      <c r="B30" s="6" t="s">
        <v>63</v>
      </c>
      <c r="C30" s="5">
        <v>210</v>
      </c>
      <c r="D30" s="1">
        <f t="shared" si="1"/>
        <v>420000</v>
      </c>
      <c r="E30" s="1"/>
      <c r="F30" s="2"/>
      <c r="G30" s="8"/>
      <c r="H30" s="9"/>
      <c r="I30" s="8"/>
      <c r="J30" s="9"/>
      <c r="K30" s="20"/>
      <c r="L30" s="9"/>
      <c r="M30" s="9"/>
      <c r="N30" s="9"/>
      <c r="O30" s="19"/>
    </row>
    <row r="31" s="12" customFormat="1" spans="1:15">
      <c r="A31" s="6" t="s">
        <v>64</v>
      </c>
      <c r="B31" s="6" t="s">
        <v>65</v>
      </c>
      <c r="C31" s="5">
        <v>171</v>
      </c>
      <c r="D31" s="1">
        <f t="shared" si="1"/>
        <v>342000</v>
      </c>
      <c r="E31" s="1"/>
      <c r="F31" s="2"/>
      <c r="G31" s="8"/>
      <c r="H31" s="9"/>
      <c r="I31" s="8"/>
      <c r="J31" s="9"/>
      <c r="K31" s="20"/>
      <c r="L31" s="9"/>
      <c r="M31" s="9"/>
      <c r="N31" s="9"/>
      <c r="O31" s="19"/>
    </row>
    <row r="32" s="12" customFormat="1" ht="24" spans="1:15">
      <c r="A32" s="6" t="s">
        <v>66</v>
      </c>
      <c r="B32" s="6" t="s">
        <v>67</v>
      </c>
      <c r="C32" s="5">
        <v>200</v>
      </c>
      <c r="D32" s="1">
        <f t="shared" si="1"/>
        <v>400000</v>
      </c>
      <c r="E32" s="1"/>
      <c r="F32" s="2"/>
      <c r="G32" s="8"/>
      <c r="H32" s="9"/>
      <c r="I32" s="9"/>
      <c r="J32" s="9"/>
      <c r="K32" s="20"/>
      <c r="L32" s="9"/>
      <c r="M32" s="9"/>
      <c r="N32" s="9"/>
      <c r="O32" s="19"/>
    </row>
    <row r="33" s="12" customFormat="1" spans="1:15">
      <c r="A33" s="6" t="s">
        <v>68</v>
      </c>
      <c r="B33" s="6" t="s">
        <v>69</v>
      </c>
      <c r="C33" s="5">
        <v>362</v>
      </c>
      <c r="D33" s="1">
        <f t="shared" si="1"/>
        <v>724000</v>
      </c>
      <c r="E33" s="1"/>
      <c r="F33" s="2"/>
      <c r="G33" s="8"/>
      <c r="H33" s="8"/>
      <c r="I33" s="8"/>
      <c r="J33" s="8"/>
      <c r="K33" s="8"/>
      <c r="L33" s="8"/>
      <c r="M33" s="8"/>
      <c r="N33" s="8"/>
      <c r="O33" s="19"/>
    </row>
    <row r="34" s="12" customFormat="1" spans="1:15">
      <c r="A34" s="6" t="s">
        <v>70</v>
      </c>
      <c r="B34" s="6" t="s">
        <v>71</v>
      </c>
      <c r="C34" s="5">
        <v>616</v>
      </c>
      <c r="D34" s="1">
        <f t="shared" si="1"/>
        <v>1232000</v>
      </c>
      <c r="E34" s="1"/>
      <c r="F34" s="2"/>
      <c r="G34" s="8"/>
      <c r="H34" s="8"/>
      <c r="I34" s="8"/>
      <c r="J34" s="8"/>
      <c r="K34" s="8"/>
      <c r="L34" s="8"/>
      <c r="M34" s="8"/>
      <c r="N34" s="8"/>
      <c r="O34" s="19"/>
    </row>
    <row r="35" s="12" customFormat="1" ht="24" spans="1:15">
      <c r="A35" s="6" t="s">
        <v>72</v>
      </c>
      <c r="B35" s="6" t="s">
        <v>73</v>
      </c>
      <c r="C35" s="5">
        <v>364</v>
      </c>
      <c r="D35" s="1">
        <f t="shared" si="1"/>
        <v>728000</v>
      </c>
      <c r="E35" s="1"/>
      <c r="F35" s="2"/>
      <c r="G35" s="8"/>
      <c r="H35" s="8"/>
      <c r="I35" s="8"/>
      <c r="J35" s="8"/>
      <c r="K35" s="8"/>
      <c r="L35" s="8"/>
      <c r="M35" s="8"/>
      <c r="N35" s="8"/>
      <c r="O35" s="19"/>
    </row>
    <row r="36" s="12" customFormat="1" spans="1:15">
      <c r="A36" s="6" t="s">
        <v>74</v>
      </c>
      <c r="B36" s="6" t="s">
        <v>75</v>
      </c>
      <c r="C36" s="5">
        <v>87</v>
      </c>
      <c r="D36" s="1">
        <f t="shared" si="1"/>
        <v>174000</v>
      </c>
      <c r="E36" s="1"/>
      <c r="F36" s="2"/>
      <c r="G36" s="8"/>
      <c r="H36" s="8"/>
      <c r="I36" s="8"/>
      <c r="J36" s="8"/>
      <c r="K36" s="8"/>
      <c r="L36" s="8"/>
      <c r="M36" s="8"/>
      <c r="N36" s="8"/>
      <c r="O36" s="19"/>
    </row>
    <row r="37" s="12" customFormat="1" ht="24" spans="1:14">
      <c r="A37" s="6"/>
      <c r="B37" s="6" t="s">
        <v>76</v>
      </c>
      <c r="C37" s="5">
        <v>514</v>
      </c>
      <c r="D37" s="1">
        <f t="shared" si="1"/>
        <v>1028000</v>
      </c>
      <c r="E37" s="1"/>
      <c r="F37" s="2"/>
      <c r="G37" s="2"/>
      <c r="H37" s="2"/>
      <c r="I37" s="2"/>
      <c r="J37" s="2"/>
      <c r="K37" s="2"/>
      <c r="L37" s="2"/>
      <c r="M37" s="2"/>
      <c r="N37" s="2"/>
    </row>
    <row r="38" s="12" customFormat="1" spans="1:14">
      <c r="A38" s="6" t="s">
        <v>77</v>
      </c>
      <c r="B38" s="6" t="s">
        <v>78</v>
      </c>
      <c r="C38" s="5">
        <v>110</v>
      </c>
      <c r="D38" s="1">
        <f t="shared" si="1"/>
        <v>220000</v>
      </c>
      <c r="E38" s="1"/>
      <c r="F38" s="2"/>
      <c r="G38" s="2"/>
      <c r="H38" s="2"/>
      <c r="I38" s="2"/>
      <c r="J38" s="2"/>
      <c r="K38" s="2"/>
      <c r="L38" s="2"/>
      <c r="M38" s="2"/>
      <c r="N38" s="2"/>
    </row>
    <row r="39" s="12" customFormat="1" ht="24" spans="1:14">
      <c r="A39" s="6" t="s">
        <v>79</v>
      </c>
      <c r="B39" s="6" t="s">
        <v>80</v>
      </c>
      <c r="C39" s="5">
        <v>43</v>
      </c>
      <c r="D39" s="1">
        <f t="shared" si="1"/>
        <v>86000</v>
      </c>
      <c r="E39" s="1"/>
      <c r="F39" s="2"/>
      <c r="G39" s="2"/>
      <c r="H39" s="2"/>
      <c r="I39" s="2"/>
      <c r="J39" s="2"/>
      <c r="K39" s="2"/>
      <c r="L39" s="2"/>
      <c r="M39" s="2"/>
      <c r="N39" s="2"/>
    </row>
    <row r="40" s="12" customFormat="1" spans="1:14">
      <c r="A40" s="6" t="s">
        <v>81</v>
      </c>
      <c r="B40" s="6" t="s">
        <v>82</v>
      </c>
      <c r="C40" s="5">
        <v>375</v>
      </c>
      <c r="D40" s="1">
        <f t="shared" si="1"/>
        <v>750000</v>
      </c>
      <c r="E40" s="1"/>
      <c r="F40" s="2"/>
      <c r="G40" s="2"/>
      <c r="H40" s="2"/>
      <c r="I40" s="2"/>
      <c r="J40" s="2"/>
      <c r="K40" s="2"/>
      <c r="L40" s="2"/>
      <c r="M40" s="2"/>
      <c r="N40" s="2"/>
    </row>
    <row r="41" s="12" customFormat="1" spans="1:14">
      <c r="A41" s="6"/>
      <c r="B41" s="6" t="s">
        <v>83</v>
      </c>
      <c r="C41" s="5">
        <v>497</v>
      </c>
      <c r="D41" s="1">
        <f t="shared" si="1"/>
        <v>994000</v>
      </c>
      <c r="E41" s="1"/>
      <c r="F41" s="2"/>
      <c r="G41" s="2"/>
      <c r="H41" s="2"/>
      <c r="I41" s="2"/>
      <c r="J41" s="2"/>
      <c r="K41" s="2"/>
      <c r="L41" s="2"/>
      <c r="M41" s="2"/>
      <c r="N41" s="2"/>
    </row>
    <row r="42" s="12" customFormat="1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红星村</vt:lpstr>
      <vt:lpstr>周家桥村</vt:lpstr>
      <vt:lpstr>桑树林村</vt:lpstr>
      <vt:lpstr>白石村</vt:lpstr>
      <vt:lpstr>何家堰村</vt:lpstr>
      <vt:lpstr>通济村</vt:lpstr>
      <vt:lpstr>断石桥村</vt:lpstr>
      <vt:lpstr>山溪口村</vt:lpstr>
      <vt:lpstr>响堂村</vt:lpstr>
      <vt:lpstr>排路村</vt:lpstr>
      <vt:lpstr>桃花村</vt:lpstr>
      <vt:lpstr>瓮城村</vt:lpstr>
      <vt:lpstr>金凤村</vt:lpstr>
      <vt:lpstr>竹林村</vt:lpstr>
      <vt:lpstr>Sheet1</vt:lpstr>
      <vt:lpstr>百战村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2019-09-30T13:04:42Z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