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2" activeTab="1"/>
  </bookViews>
  <sheets>
    <sheet name="长房村" sheetId="3" r:id="rId1"/>
    <sheet name="古井口村" sheetId="4" r:id="rId2"/>
  </sheets>
  <calcPr calcId="144525"/>
</workbook>
</file>

<file path=xl/sharedStrings.xml><?xml version="1.0" encoding="utf-8"?>
<sst xmlns="http://schemas.openxmlformats.org/spreadsheetml/2006/main" count="202" uniqueCount="84">
  <si>
    <t>序号</t>
  </si>
  <si>
    <t>建设内容</t>
  </si>
  <si>
    <t>单位</t>
  </si>
  <si>
    <t>工程量</t>
  </si>
  <si>
    <t>单价（元）</t>
  </si>
  <si>
    <t>总投资（元）</t>
  </si>
  <si>
    <t>备注</t>
  </si>
  <si>
    <t>乡镇</t>
  </si>
  <si>
    <t>村</t>
  </si>
  <si>
    <t>总户数</t>
  </si>
  <si>
    <t>财政奖补资金（元）</t>
  </si>
  <si>
    <t>村民自筹（元）</t>
  </si>
  <si>
    <t>改厕</t>
  </si>
  <si>
    <t>（一面墙）户　</t>
  </si>
  <si>
    <t>含材料、机械、人工临时设施及税金</t>
  </si>
  <si>
    <t>沱牌镇</t>
  </si>
  <si>
    <t>百战村</t>
  </si>
  <si>
    <t>（二面墙）户　</t>
  </si>
  <si>
    <t>红星村</t>
  </si>
  <si>
    <t>新建厕所</t>
  </si>
  <si>
    <t>户</t>
  </si>
  <si>
    <t>周家桥村</t>
  </si>
  <si>
    <t>整改粪池</t>
  </si>
  <si>
    <t>口</t>
  </si>
  <si>
    <t>桑树林村</t>
  </si>
  <si>
    <t>修建整改出户管及连接管</t>
  </si>
  <si>
    <t>米</t>
  </si>
  <si>
    <t>白石村</t>
  </si>
  <si>
    <t>修建污水干管</t>
  </si>
  <si>
    <t>何家堰村</t>
  </si>
  <si>
    <t>新建1号砖砌化粪池</t>
  </si>
  <si>
    <t>座</t>
  </si>
  <si>
    <t>通济村</t>
  </si>
  <si>
    <t>新建2号砖砌化粪池</t>
  </si>
  <si>
    <t>断石桥村</t>
  </si>
  <si>
    <t>新建3号砖砌化粪池</t>
  </si>
  <si>
    <t>山溪口村</t>
  </si>
  <si>
    <t>新建4号砖砌化粪池</t>
  </si>
  <si>
    <t>响堂村</t>
  </si>
  <si>
    <t>检查井</t>
  </si>
  <si>
    <t>排路村</t>
  </si>
  <si>
    <t>合计</t>
  </si>
  <si>
    <t>-</t>
  </si>
  <si>
    <t>桃花村</t>
  </si>
  <si>
    <t>瓮城村</t>
  </si>
  <si>
    <t>金凤村</t>
  </si>
  <si>
    <t>竹林村</t>
  </si>
  <si>
    <t>广兴镇</t>
  </si>
  <si>
    <t>白衣庵村</t>
  </si>
  <si>
    <t>六龙观村</t>
  </si>
  <si>
    <t>塔子山村</t>
  </si>
  <si>
    <t>新场村</t>
  </si>
  <si>
    <t>猫儿坝村</t>
  </si>
  <si>
    <t>明星镇</t>
  </si>
  <si>
    <t>老鹰村</t>
  </si>
  <si>
    <t>三岔溪村</t>
  </si>
  <si>
    <t>雷电村</t>
  </si>
  <si>
    <t>五通村</t>
  </si>
  <si>
    <t>龙胆村</t>
  </si>
  <si>
    <t>义仓村</t>
  </si>
  <si>
    <t>金华镇</t>
  </si>
  <si>
    <t>上方村</t>
  </si>
  <si>
    <t>瞿河镇</t>
  </si>
  <si>
    <t>夏家大田村</t>
  </si>
  <si>
    <t>武安镇</t>
  </si>
  <si>
    <t>磨嘴村</t>
  </si>
  <si>
    <t>香山镇</t>
  </si>
  <si>
    <t>桃花河村</t>
  </si>
  <si>
    <t>青岗镇</t>
  </si>
  <si>
    <t>幸福村</t>
  </si>
  <si>
    <t>涪西镇</t>
  </si>
  <si>
    <t>凤凰村</t>
  </si>
  <si>
    <t>洋溪镇</t>
  </si>
  <si>
    <t>武显岩村</t>
  </si>
  <si>
    <t>大榆镇</t>
  </si>
  <si>
    <t>长房村</t>
  </si>
  <si>
    <t>古井口村</t>
  </si>
  <si>
    <t>伏河乡</t>
  </si>
  <si>
    <t>桂花村</t>
  </si>
  <si>
    <t>平安街道</t>
  </si>
  <si>
    <t>枇杷沟村</t>
  </si>
  <si>
    <t>金家镇</t>
  </si>
  <si>
    <t>大垭村</t>
  </si>
  <si>
    <t>天槐村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</si>
</sst>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0" borderId="13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11" borderId="10" applyNumberFormat="0" applyAlignment="0" applyProtection="0">
      <alignment vertical="center"/>
    </xf>
    <xf numFmtId="0" fontId="15" fillId="11" borderId="12" applyNumberFormat="0" applyAlignment="0" applyProtection="0">
      <alignment vertical="center"/>
    </xf>
    <xf numFmtId="0" fontId="11" fillId="10" borderId="9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opLeftCell="A7" workbookViewId="0">
      <selection activeCell="E36" sqref="E36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9</v>
      </c>
      <c r="L2" s="14">
        <v>1414.71</v>
      </c>
      <c r="M2" s="14">
        <f t="shared" ref="M2:M12" si="0">L2*K2</f>
        <v>12732.39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14</v>
      </c>
      <c r="L3" s="14">
        <v>2510.79</v>
      </c>
      <c r="M3" s="14">
        <f t="shared" si="0"/>
        <v>35151.06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3</v>
      </c>
      <c r="L4" s="14">
        <v>5489.3</v>
      </c>
      <c r="M4" s="14">
        <f t="shared" si="0"/>
        <v>16467.9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87</v>
      </c>
      <c r="L5" s="14">
        <v>286</v>
      </c>
      <c r="M5" s="14">
        <f t="shared" si="0"/>
        <v>24882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435</v>
      </c>
      <c r="L6" s="14">
        <v>36</v>
      </c>
      <c r="M6" s="14">
        <f t="shared" si="0"/>
        <v>15660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110</v>
      </c>
      <c r="L7" s="14">
        <v>58</v>
      </c>
      <c r="M7" s="14">
        <f t="shared" si="0"/>
        <v>6380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69</v>
      </c>
      <c r="L8" s="14">
        <v>1383.8</v>
      </c>
      <c r="M8" s="14">
        <f t="shared" si="0"/>
        <v>95482.2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4</v>
      </c>
      <c r="L9" s="14">
        <v>1887.6</v>
      </c>
      <c r="M9" s="14">
        <f t="shared" si="0"/>
        <v>7550.4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2</v>
      </c>
      <c r="L10" s="14">
        <v>2413.4</v>
      </c>
      <c r="M10" s="14">
        <f t="shared" si="0"/>
        <v>4826.8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1</v>
      </c>
      <c r="L11" s="14">
        <v>2901.8</v>
      </c>
      <c r="M11" s="14">
        <f t="shared" si="0"/>
        <v>2901.8</v>
      </c>
      <c r="N11" s="14" t="s">
        <v>14</v>
      </c>
      <c r="P11" s="1">
        <f>K11*4+K10*3+K9*2+K8</f>
        <v>87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28</v>
      </c>
      <c r="L12" s="14">
        <v>160</v>
      </c>
      <c r="M12" s="14">
        <f t="shared" si="0"/>
        <v>4480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226514.55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>
        <f>$M$13-D36</f>
        <v>52514.55</v>
      </c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abSelected="1" topLeftCell="A13" workbookViewId="0">
      <selection activeCell="E37" sqref="E37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23</v>
      </c>
      <c r="L2" s="14">
        <v>1414.71</v>
      </c>
      <c r="M2" s="14">
        <f t="shared" ref="M2:M12" si="0">L2*K2</f>
        <v>32538.33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34</v>
      </c>
      <c r="L3" s="14">
        <v>2510.79</v>
      </c>
      <c r="M3" s="14">
        <f t="shared" si="0"/>
        <v>85366.86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11</v>
      </c>
      <c r="L4" s="14">
        <v>5489.3</v>
      </c>
      <c r="M4" s="14">
        <f t="shared" si="0"/>
        <v>60382.3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514</v>
      </c>
      <c r="L5" s="14">
        <v>286</v>
      </c>
      <c r="M5" s="14">
        <f t="shared" si="0"/>
        <v>147004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2570</v>
      </c>
      <c r="L6" s="14">
        <v>36</v>
      </c>
      <c r="M6" s="14">
        <f t="shared" si="0"/>
        <v>92520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1510</v>
      </c>
      <c r="L7" s="14">
        <v>58</v>
      </c>
      <c r="M7" s="14">
        <f t="shared" si="0"/>
        <v>87580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258</v>
      </c>
      <c r="L8" s="14">
        <v>1383.8</v>
      </c>
      <c r="M8" s="14">
        <f t="shared" si="0"/>
        <v>357020.4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71</v>
      </c>
      <c r="L9" s="14">
        <v>1887.6</v>
      </c>
      <c r="M9" s="14">
        <f t="shared" si="0"/>
        <v>134019.6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22</v>
      </c>
      <c r="L10" s="14">
        <v>2413.4</v>
      </c>
      <c r="M10" s="14">
        <f t="shared" si="0"/>
        <v>53094.8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12</v>
      </c>
      <c r="L11" s="14">
        <v>2901.8</v>
      </c>
      <c r="M11" s="14">
        <f t="shared" si="0"/>
        <v>34821.6</v>
      </c>
      <c r="N11" s="14" t="s">
        <v>14</v>
      </c>
      <c r="P11" s="1">
        <f>K11*4+K10*3+K9*2+K8</f>
        <v>514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279</v>
      </c>
      <c r="L12" s="14">
        <v>160</v>
      </c>
      <c r="M12" s="14">
        <f>L12*K12</f>
        <v>44640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1128987.89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>
        <f>$M$13-D37</f>
        <v>100987.89</v>
      </c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长房村</vt:lpstr>
      <vt:lpstr>古井口村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2019-09-24T12:19:00Z</dcterms:created>
  <dcterms:modified xsi:type="dcterms:W3CDTF">2019-09-30T04:08:17Z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